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2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<sst xmlns="http://schemas.openxmlformats.org/spreadsheetml/2006/main" count="395" uniqueCount="110">
  <si>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</si>
  <si>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</si>
  <si>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</si>
  <si>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</si>
  <si>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</si>
  <si>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</si>
  <si>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</si>
  <si>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</si>
  <si>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</si>
  <si>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</si>
  <si>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</si>
  <si>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</si>
  <si>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</si>
  <si>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</si>
  <si>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Сергея Шило</t>
  </si>
  <si>
    <t>200/1</t>
  </si>
  <si>
    <t>01.06.2012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</si>
  <si>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</si>
  <si>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</si>
  <si>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</si>
  <si>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</si>
  <si>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</si>
  <si>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Ремонт электрооборудования расположенного МКД  за апрель 2018г.</t>
  </si>
  <si>
    <t>С.Шило 200/1</t>
  </si>
  <si>
    <t>ИТОГО</t>
  </si>
  <si>
    <t>февраль 2019г.</t>
  </si>
  <si>
    <t>проверка   технического состояния вентиляционных каналов</t>
  </si>
  <si>
    <t>Шило 200/1</t>
  </si>
  <si>
    <t>кв.3,5,8,9,12,17,21,23,24,26,30,31, 33,34,35,36,41,42,43,45,47,48,49,50,51,52,55,56,57,61,65</t>
  </si>
  <si>
    <t>кв.54</t>
  </si>
  <si>
    <t>кв.77,76,75,74,73,72,70,68,66</t>
  </si>
  <si>
    <t>март 2019г.</t>
  </si>
  <si>
    <t xml:space="preserve">Ремонт мягкой кровли отдельными местами в жилом 5-ти этажном доме </t>
  </si>
  <si>
    <t>4-й подъезд</t>
  </si>
  <si>
    <t>Установка крана шарового ф 15 мм</t>
  </si>
  <si>
    <t>кв.62 (ГВС и ХВС)</t>
  </si>
  <si>
    <t>Апрель 2019г.</t>
  </si>
  <si>
    <t>Май 2019г.</t>
  </si>
  <si>
    <t>с.Шило, 200/1</t>
  </si>
  <si>
    <t>Июнь 2019г.</t>
  </si>
  <si>
    <t>смена запорной арматуры (смена задвижки) в ж/д</t>
  </si>
  <si>
    <t>с.Шило 200/1</t>
  </si>
  <si>
    <t>подвал</t>
  </si>
  <si>
    <t>смена трубопровода ф50мм</t>
  </si>
  <si>
    <t>Гидравлическое испытание внутридомовой системы ЦО</t>
  </si>
  <si>
    <t>смена трубопровода ф110мм</t>
  </si>
  <si>
    <t>подвал ЦК</t>
  </si>
  <si>
    <t xml:space="preserve">ремонт освещения в подвале </t>
  </si>
  <si>
    <t xml:space="preserve">подвал </t>
  </si>
  <si>
    <t>Июль 2019г</t>
  </si>
  <si>
    <t>смена трубопровода ф76,89,40мм</t>
  </si>
  <si>
    <t>ремонт УУТЭ</t>
  </si>
  <si>
    <t>август 2019г.</t>
  </si>
  <si>
    <t>С.Шило, 200/1</t>
  </si>
  <si>
    <t>кв.1,2,3,4,7,9,12,15,19,22,33,34,41, 42,44,45,47,49,66,68,72,73,74,76,77</t>
  </si>
  <si>
    <t>кв.55,62,69</t>
  </si>
  <si>
    <t>кв.8,17,18,24,26,27,30,31,32,43,50, 51,57,60,61,63,65,70,71,75,79</t>
  </si>
  <si>
    <t>сентябрь 2019г.</t>
  </si>
  <si>
    <t>благоустройство МКД (установка урн)</t>
  </si>
  <si>
    <t>1,3-й подъезд</t>
  </si>
  <si>
    <t>октябрь 2019г.</t>
  </si>
  <si>
    <t>смена эл.счетчиков в квартире ж/д</t>
  </si>
  <si>
    <t>кв.49</t>
  </si>
  <si>
    <t>ноябрь 2019г.</t>
  </si>
  <si>
    <t>декабрь 2019г.</t>
  </si>
  <si>
    <t>ремонт дверного полотна выхода на кровлю в ж/д</t>
  </si>
  <si>
    <t>5-й подъезд, выход на кровлю</t>
  </si>
  <si>
    <t>Работы по аварийному ремонту общего имущества МКД с января по декабрь  2019г.</t>
  </si>
  <si>
    <t>смена трубопровода ф25мм</t>
  </si>
  <si>
    <t>кв.1 ЦО п/п</t>
  </si>
  <si>
    <t>ВСЕГО</t>
  </si>
  <si>
    <t>январь 2019г.</t>
  </si>
  <si>
    <t>погрузка и вывоз мусора</t>
  </si>
  <si>
    <t>очистка кровли от снега на жилом доме</t>
  </si>
  <si>
    <t>Т/О УУТЭ</t>
  </si>
  <si>
    <t>ЦО и ГВС</t>
  </si>
  <si>
    <t>Т/О ОПУЭ</t>
  </si>
  <si>
    <t>ФЕВРАЛЬ 2019Г.</t>
  </si>
  <si>
    <t>апрель 2019г.</t>
  </si>
  <si>
    <t>май 2019г.</t>
  </si>
  <si>
    <t>дезинсекция подвальных помещений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</si>
  <si>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</si>
  <si>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</si>
  <si>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</si>
  <si>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июнь 2019г.</t>
  </si>
  <si>
    <t>покос придомовой территории</t>
  </si>
  <si>
    <t>кв.7 ЦО п/п</t>
  </si>
  <si>
    <t>Июль 2019г.</t>
  </si>
  <si>
    <t>благоустройство придомовой территории (окраска лавочек — 8 шт)</t>
  </si>
  <si>
    <t>смена крана шарового ф 15 мм</t>
  </si>
  <si>
    <t>кв.80 ГВС</t>
  </si>
  <si>
    <t>техническое обслуживание УУТЭ</t>
  </si>
  <si>
    <t>ремонт надподъездного электроосвещения (смена лампы)</t>
  </si>
  <si>
    <t>над подъездом №3</t>
  </si>
  <si>
    <t>Август 2019г.</t>
  </si>
  <si>
    <t>установка замка на входную дверь подвального помещения ж/д</t>
  </si>
  <si>
    <t>подвал 1-й подъезд</t>
  </si>
  <si>
    <t>кв.43 (подвал) ГВС</t>
  </si>
  <si>
    <t>проверка ИПУ электроэнергии</t>
  </si>
  <si>
    <t>ремонт электроосвещения (смена ламп светодиодных)</t>
  </si>
  <si>
    <t>подвальное помещение</t>
  </si>
  <si>
    <t>проверка индивидуальных приборов учета (ИПУ) электроэнергии</t>
  </si>
  <si>
    <t>Планово-профилактический ремонт оборудования</t>
  </si>
  <si>
    <t>Ноябрь 2019г.</t>
  </si>
  <si>
    <t xml:space="preserve">подготовка к запуску системы ЦО в ж/д </t>
  </si>
  <si>
    <t>Декабрь 2019г.</t>
  </si>
  <si>
    <t>смена запирающего устройства на ЩЭ жилого дома</t>
  </si>
  <si>
    <t>щит этажный (ЩЭ)</t>
  </si>
  <si>
    <t>наладка системы ЦО (устранение непрогрева) в ж/д</t>
  </si>
  <si>
    <t>кв.41,43,44,47,50,53,46,49,52,55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</si>
</sst>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" fillId="0" borderId="10" xfId="0" applyFont="1" applyBorder="1" applyAlignment="1">
      <alignment horizontal="justify"/>
    </xf>
    <xf numFmtId="0" fontId="11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/>
    </xf>
    <xf numFmtId="0" fontId="11" fillId="35" borderId="0" xfId="0" applyFont="1" applyFill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7" fillId="35" borderId="12" xfId="0" applyNumberFormat="1" applyFont="1" applyFill="1" applyBorder="1" applyAlignment="1">
      <alignment horizontal="center" wrapText="1"/>
    </xf>
    <xf numFmtId="0" fontId="8" fillId="35" borderId="12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justify"/>
    </xf>
    <xf numFmtId="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0" xfId="0" applyFont="1" applyFill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0" zoomScaleNormal="80" zoomScalePageLayoutView="0" workbookViewId="0" topLeftCell="A5">
      <selection activeCell="G16" sqref="G16"/>
    </sheetView>
  </sheetViews>
  <sheetFormatPr defaultColWidth="11.57421875" defaultRowHeight="12.75"/>
  <cols>
    <col min="1" max="1" width="8.140625" style="0" customWidth="1"/>
    <col min="2" max="2" width="23.140625" style="0" customWidth="1"/>
    <col min="3" max="3" width="11.57421875" style="0" customWidth="1"/>
    <col min="4" max="4" width="34.57421875" style="0" customWidth="1"/>
    <col min="5" max="5" width="14.421875" style="0" customWidth="1"/>
    <col min="6" max="6" width="15.57421875" style="0" customWidth="1"/>
    <col min="7" max="7" width="19.8515625" style="0" customWidth="1"/>
    <col min="8" max="8" width="20.28125" style="0" customWidth="1"/>
    <col min="9" max="9" width="21.421875" style="0" customWidth="1"/>
    <col min="10" max="10" width="16.8515625" style="0" customWidth="1"/>
    <col min="11" max="11" width="20.8515625" style="0" customWidth="1"/>
    <col min="12" max="12" width="18.00390625" style="0" customWidth="1"/>
  </cols>
  <sheetData>
    <row r="1" spans="1:10" ht="12.75" customHeight="1">
      <c r="A1" s="1"/>
      <c r="B1" s="2"/>
      <c r="C1" s="2"/>
      <c r="D1" s="3"/>
      <c r="E1" s="3"/>
      <c r="F1" s="3"/>
      <c r="G1" s="3"/>
      <c r="H1" s="3"/>
      <c r="I1" s="4"/>
      <c r="J1" s="4"/>
    </row>
    <row r="2" spans="1:12" ht="22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 customHeight="1">
      <c r="A3" s="5"/>
      <c r="B3" s="1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 customHeight="1">
      <c r="A4" s="52" t="s">
        <v>1</v>
      </c>
      <c r="B4" s="53" t="s">
        <v>2</v>
      </c>
      <c r="C4" s="53"/>
      <c r="D4" s="54" t="s">
        <v>3</v>
      </c>
      <c r="E4" s="55" t="s">
        <v>4</v>
      </c>
      <c r="F4" s="55" t="s">
        <v>5</v>
      </c>
      <c r="G4" s="54" t="s">
        <v>6</v>
      </c>
      <c r="H4" s="54" t="s">
        <v>7</v>
      </c>
      <c r="I4" s="54" t="s">
        <v>8</v>
      </c>
      <c r="J4" s="55" t="s">
        <v>9</v>
      </c>
      <c r="K4" s="55" t="s">
        <v>10</v>
      </c>
      <c r="L4" s="55" t="s">
        <v>11</v>
      </c>
    </row>
    <row r="5" spans="1:12" ht="30" customHeight="1">
      <c r="A5" s="52"/>
      <c r="B5" s="7" t="s">
        <v>12</v>
      </c>
      <c r="C5" s="7" t="s">
        <v>13</v>
      </c>
      <c r="D5" s="54"/>
      <c r="E5" s="54"/>
      <c r="F5" s="55"/>
      <c r="G5" s="54"/>
      <c r="H5" s="54"/>
      <c r="I5" s="54"/>
      <c r="J5" s="54"/>
      <c r="K5" s="54"/>
      <c r="L5" s="55"/>
    </row>
    <row r="6" spans="1:12" ht="15.75">
      <c r="A6" s="8">
        <v>5</v>
      </c>
      <c r="B6" s="9" t="s">
        <v>14</v>
      </c>
      <c r="C6" s="9" t="s">
        <v>15</v>
      </c>
      <c r="D6" s="8"/>
      <c r="E6" s="8"/>
      <c r="F6" s="8"/>
      <c r="G6" s="8"/>
      <c r="H6" s="8"/>
      <c r="I6" s="8"/>
      <c r="J6" s="8"/>
      <c r="K6" s="8"/>
      <c r="L6" s="10" t="s">
        <v>16</v>
      </c>
    </row>
    <row r="7" spans="1:12" ht="15.75">
      <c r="A7" s="8"/>
      <c r="B7" s="56" t="s">
        <v>17</v>
      </c>
      <c r="C7" s="56"/>
      <c r="D7" s="56"/>
      <c r="E7" s="5">
        <v>68431.55</v>
      </c>
      <c r="F7" s="5">
        <v>-185204.33</v>
      </c>
      <c r="G7" s="5">
        <v>1157705.81</v>
      </c>
      <c r="H7" s="5">
        <v>1158232.6</v>
      </c>
      <c r="I7" s="5">
        <v>833791</v>
      </c>
      <c r="J7" s="5">
        <v>136236.54</v>
      </c>
      <c r="K7" s="5">
        <v>70905.49</v>
      </c>
      <c r="L7" s="12"/>
    </row>
    <row r="8" spans="1:4" ht="15.75">
      <c r="A8" s="5"/>
      <c r="B8" s="1"/>
      <c r="C8" s="5"/>
      <c r="D8" s="5"/>
    </row>
  </sheetData>
  <sheetProtection selectLockedCells="1" selectUnlockedCells="1"/>
  <mergeCells count="13">
    <mergeCell ref="K4:K5"/>
    <mergeCell ref="L4:L5"/>
    <mergeCell ref="B7:D7"/>
    <mergeCell ref="A2:L2"/>
    <mergeCell ref="A4:A5"/>
    <mergeCell ref="B4:C4"/>
    <mergeCell ref="D4:D5"/>
    <mergeCell ref="E4:E5"/>
    <mergeCell ref="F4:F5"/>
    <mergeCell ref="G4:G5"/>
    <mergeCell ref="H4:H5"/>
    <mergeCell ref="I4:I5"/>
    <mergeCell ref="J4:J5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74">
      <selection activeCell="E96" sqref="E96"/>
    </sheetView>
  </sheetViews>
  <sheetFormatPr defaultColWidth="11.57421875" defaultRowHeight="12.75"/>
  <cols>
    <col min="1" max="1" width="9.00390625" style="0" customWidth="1"/>
    <col min="2" max="2" width="38.140625" style="0" customWidth="1"/>
    <col min="3" max="3" width="31.28125" style="0" customWidth="1"/>
    <col min="4" max="4" width="37.28125" style="0" customWidth="1"/>
    <col min="5" max="5" width="19.7109375" style="0" customWidth="1"/>
  </cols>
  <sheetData>
    <row r="1" spans="1:5" ht="18">
      <c r="A1" s="57" t="s">
        <v>18</v>
      </c>
      <c r="B1" s="57"/>
      <c r="C1" s="57"/>
      <c r="D1" s="57"/>
      <c r="E1" s="57"/>
    </row>
    <row r="2" spans="1:5" ht="15.75">
      <c r="A2" s="13" t="s">
        <v>1</v>
      </c>
      <c r="B2" s="14" t="s">
        <v>19</v>
      </c>
      <c r="C2" s="14" t="s">
        <v>2</v>
      </c>
      <c r="D2" s="14" t="s">
        <v>20</v>
      </c>
      <c r="E2" s="14" t="s">
        <v>21</v>
      </c>
    </row>
    <row r="3" spans="1:5" ht="72.75" customHeight="1">
      <c r="A3" s="15">
        <v>1</v>
      </c>
      <c r="B3" s="16" t="s">
        <v>22</v>
      </c>
      <c r="C3" s="15" t="s">
        <v>23</v>
      </c>
      <c r="D3" s="16"/>
      <c r="E3" s="15">
        <f>11400</f>
        <v>11400</v>
      </c>
    </row>
    <row r="4" spans="1:5" ht="14.25">
      <c r="A4" s="15">
        <v>2</v>
      </c>
      <c r="B4" s="17"/>
      <c r="C4" s="18"/>
      <c r="D4" s="18"/>
      <c r="E4" s="18"/>
    </row>
    <row r="5" spans="1:5" ht="14.25">
      <c r="A5" s="15">
        <v>3</v>
      </c>
      <c r="B5" s="17"/>
      <c r="C5" s="18"/>
      <c r="D5" s="18"/>
      <c r="E5" s="18"/>
    </row>
    <row r="6" spans="1:5" ht="15">
      <c r="A6" s="19"/>
      <c r="B6" s="19" t="s">
        <v>24</v>
      </c>
      <c r="C6" s="19"/>
      <c r="D6" s="19"/>
      <c r="E6" s="19">
        <f>SUM(E3:E5)</f>
        <v>11400</v>
      </c>
    </row>
    <row r="7" spans="1:5" ht="12.75">
      <c r="A7" s="11"/>
      <c r="B7" s="11"/>
      <c r="C7" s="11"/>
      <c r="D7" s="11"/>
      <c r="E7" s="11"/>
    </row>
    <row r="8" spans="1:5" s="20" customFormat="1" ht="18">
      <c r="A8" s="57" t="s">
        <v>25</v>
      </c>
      <c r="B8" s="57"/>
      <c r="C8" s="57"/>
      <c r="D8" s="57"/>
      <c r="E8" s="57"/>
    </row>
    <row r="9" spans="1:5" ht="15.75">
      <c r="A9" s="13" t="s">
        <v>1</v>
      </c>
      <c r="B9" s="14" t="s">
        <v>19</v>
      </c>
      <c r="C9" s="14" t="s">
        <v>2</v>
      </c>
      <c r="D9" s="14" t="s">
        <v>20</v>
      </c>
      <c r="E9" s="14" t="s">
        <v>21</v>
      </c>
    </row>
    <row r="10" spans="1:5" ht="56.25" customHeight="1">
      <c r="A10" s="15">
        <v>1</v>
      </c>
      <c r="B10" s="16" t="s">
        <v>26</v>
      </c>
      <c r="C10" s="15" t="s">
        <v>27</v>
      </c>
      <c r="D10" s="16" t="s">
        <v>28</v>
      </c>
      <c r="E10" s="15">
        <f>6645.6</f>
        <v>6645.6</v>
      </c>
    </row>
    <row r="11" spans="1:5" ht="42.75">
      <c r="A11" s="15">
        <v>2</v>
      </c>
      <c r="B11" s="17" t="s">
        <v>26</v>
      </c>
      <c r="C11" s="18" t="s">
        <v>27</v>
      </c>
      <c r="D11" s="18" t="s">
        <v>29</v>
      </c>
      <c r="E11" s="18">
        <f>759.2</f>
        <v>759.2</v>
      </c>
    </row>
    <row r="12" spans="1:5" ht="42.75">
      <c r="A12" s="15">
        <v>3</v>
      </c>
      <c r="B12" s="17" t="s">
        <v>26</v>
      </c>
      <c r="C12" s="18" t="s">
        <v>27</v>
      </c>
      <c r="D12" s="18" t="s">
        <v>30</v>
      </c>
      <c r="E12" s="18">
        <f>2173.6</f>
        <v>2173.6</v>
      </c>
    </row>
    <row r="13" spans="1:5" ht="15">
      <c r="A13" s="19"/>
      <c r="B13" s="19" t="s">
        <v>24</v>
      </c>
      <c r="C13" s="19"/>
      <c r="D13" s="19"/>
      <c r="E13" s="19">
        <f>E11+E10+E12</f>
        <v>9578.4</v>
      </c>
    </row>
    <row r="14" spans="1:5" ht="12.75">
      <c r="A14" s="11"/>
      <c r="B14" s="11"/>
      <c r="C14" s="11"/>
      <c r="D14" s="11"/>
      <c r="E14" s="11"/>
    </row>
    <row r="15" spans="1:5" ht="18">
      <c r="A15" s="57" t="s">
        <v>31</v>
      </c>
      <c r="B15" s="57"/>
      <c r="C15" s="57"/>
      <c r="D15" s="57"/>
      <c r="E15" s="57"/>
    </row>
    <row r="16" spans="1:5" ht="15.75">
      <c r="A16" s="13" t="s">
        <v>1</v>
      </c>
      <c r="B16" s="14" t="s">
        <v>19</v>
      </c>
      <c r="C16" s="14" t="s">
        <v>2</v>
      </c>
      <c r="D16" s="14" t="s">
        <v>20</v>
      </c>
      <c r="E16" s="14" t="s">
        <v>21</v>
      </c>
    </row>
    <row r="17" spans="1:5" ht="42.75">
      <c r="A17" s="15">
        <v>1</v>
      </c>
      <c r="B17" s="21" t="s">
        <v>32</v>
      </c>
      <c r="C17" s="15" t="s">
        <v>27</v>
      </c>
      <c r="D17" s="15" t="s">
        <v>33</v>
      </c>
      <c r="E17" s="15">
        <f>12105.59</f>
        <v>12105.59</v>
      </c>
    </row>
    <row r="18" spans="1:5" ht="28.5">
      <c r="A18" s="15">
        <v>2</v>
      </c>
      <c r="B18" s="21" t="s">
        <v>34</v>
      </c>
      <c r="C18" s="15" t="s">
        <v>27</v>
      </c>
      <c r="D18" s="15" t="s">
        <v>35</v>
      </c>
      <c r="E18" s="15">
        <f>2002.47</f>
        <v>2002.47</v>
      </c>
    </row>
    <row r="19" spans="1:5" ht="15">
      <c r="A19" s="19"/>
      <c r="B19" s="19" t="s">
        <v>24</v>
      </c>
      <c r="C19" s="19"/>
      <c r="D19" s="19"/>
      <c r="E19" s="19">
        <f>E17+E18</f>
        <v>14108.06</v>
      </c>
    </row>
    <row r="20" spans="1:5" ht="12.75">
      <c r="A20" s="11"/>
      <c r="B20" s="11"/>
      <c r="C20" s="11"/>
      <c r="D20" s="11"/>
      <c r="E20" s="11"/>
    </row>
    <row r="21" spans="1:5" ht="18">
      <c r="A21" s="58" t="s">
        <v>36</v>
      </c>
      <c r="B21" s="58"/>
      <c r="C21" s="58"/>
      <c r="D21" s="58"/>
      <c r="E21" s="58"/>
    </row>
    <row r="22" spans="1:5" ht="15.75">
      <c r="A22" s="13" t="s">
        <v>1</v>
      </c>
      <c r="B22" s="14" t="s">
        <v>19</v>
      </c>
      <c r="C22" s="14" t="s">
        <v>2</v>
      </c>
      <c r="D22" s="14" t="s">
        <v>20</v>
      </c>
      <c r="E22" s="14" t="s">
        <v>21</v>
      </c>
    </row>
    <row r="23" spans="1:5" ht="14.25">
      <c r="A23" s="15">
        <v>1</v>
      </c>
      <c r="B23" s="17"/>
      <c r="C23" s="18" t="s">
        <v>27</v>
      </c>
      <c r="D23" s="17"/>
      <c r="E23" s="17"/>
    </row>
    <row r="24" spans="1:5" ht="14.25">
      <c r="A24" s="15">
        <v>2</v>
      </c>
      <c r="B24" s="21"/>
      <c r="C24" s="18" t="s">
        <v>27</v>
      </c>
      <c r="D24" s="15"/>
      <c r="E24" s="15"/>
    </row>
    <row r="25" spans="1:5" ht="14.25">
      <c r="A25" s="15">
        <v>3</v>
      </c>
      <c r="B25" s="21"/>
      <c r="C25" s="15"/>
      <c r="D25" s="15"/>
      <c r="E25" s="15"/>
    </row>
    <row r="26" spans="1:5" ht="14.25">
      <c r="A26" s="15">
        <v>4</v>
      </c>
      <c r="B26" s="21"/>
      <c r="C26" s="15"/>
      <c r="D26" s="15"/>
      <c r="E26" s="15"/>
    </row>
    <row r="27" spans="1:5" ht="14.25">
      <c r="A27" s="15">
        <v>5</v>
      </c>
      <c r="B27" s="21"/>
      <c r="C27" s="15"/>
      <c r="D27" s="15"/>
      <c r="E27" s="15"/>
    </row>
    <row r="28" spans="1:5" ht="15">
      <c r="A28" s="19"/>
      <c r="B28" s="19" t="s">
        <v>24</v>
      </c>
      <c r="C28" s="19"/>
      <c r="D28" s="19"/>
      <c r="E28" s="19">
        <f>E23+E24+E25+E26+E27</f>
        <v>0</v>
      </c>
    </row>
    <row r="29" spans="1:5" ht="15">
      <c r="A29" s="22"/>
      <c r="B29" s="22"/>
      <c r="C29" s="22"/>
      <c r="D29" s="22"/>
      <c r="E29" s="22"/>
    </row>
    <row r="30" spans="1:5" ht="15">
      <c r="A30" s="22"/>
      <c r="B30" s="22"/>
      <c r="C30" s="22"/>
      <c r="D30" s="22"/>
      <c r="E30" s="22"/>
    </row>
    <row r="31" spans="1:5" ht="18">
      <c r="A31" s="58" t="s">
        <v>37</v>
      </c>
      <c r="B31" s="58"/>
      <c r="C31" s="58"/>
      <c r="D31" s="58"/>
      <c r="E31" s="58"/>
    </row>
    <row r="32" spans="1:5" ht="15.75">
      <c r="A32" s="13" t="s">
        <v>1</v>
      </c>
      <c r="B32" s="14" t="s">
        <v>19</v>
      </c>
      <c r="C32" s="14" t="s">
        <v>2</v>
      </c>
      <c r="D32" s="14" t="s">
        <v>20</v>
      </c>
      <c r="E32" s="14" t="s">
        <v>21</v>
      </c>
    </row>
    <row r="33" spans="1:5" ht="14.25">
      <c r="A33" s="15">
        <v>1</v>
      </c>
      <c r="B33" s="17"/>
      <c r="C33" s="17" t="s">
        <v>38</v>
      </c>
      <c r="D33" s="17"/>
      <c r="E33" s="17"/>
    </row>
    <row r="34" spans="1:5" ht="14.25">
      <c r="A34" s="15">
        <v>2</v>
      </c>
      <c r="B34" s="21"/>
      <c r="C34" s="18" t="s">
        <v>27</v>
      </c>
      <c r="D34" s="15"/>
      <c r="E34" s="15"/>
    </row>
    <row r="35" spans="1:5" ht="14.25">
      <c r="A35" s="15">
        <v>3</v>
      </c>
      <c r="B35" s="21"/>
      <c r="C35" s="15"/>
      <c r="D35" s="15"/>
      <c r="E35" s="15"/>
    </row>
    <row r="36" spans="1:5" ht="14.25">
      <c r="A36" s="15">
        <v>4</v>
      </c>
      <c r="B36" s="21"/>
      <c r="C36" s="15"/>
      <c r="D36" s="15"/>
      <c r="E36" s="15"/>
    </row>
    <row r="37" spans="1:5" ht="14.25">
      <c r="A37" s="15">
        <v>5</v>
      </c>
      <c r="B37" s="21"/>
      <c r="C37" s="15"/>
      <c r="D37" s="15"/>
      <c r="E37" s="15"/>
    </row>
    <row r="38" spans="1:5" ht="15">
      <c r="A38" s="19"/>
      <c r="B38" s="19" t="s">
        <v>24</v>
      </c>
      <c r="C38" s="19"/>
      <c r="D38" s="19"/>
      <c r="E38" s="19">
        <f>E33+E34+E35+E36+E37</f>
        <v>0</v>
      </c>
    </row>
    <row r="39" spans="1:5" ht="15">
      <c r="A39" s="22"/>
      <c r="B39" s="22"/>
      <c r="C39" s="22"/>
      <c r="D39" s="22"/>
      <c r="E39" s="22"/>
    </row>
    <row r="40" spans="1:5" ht="18">
      <c r="A40" s="57" t="s">
        <v>39</v>
      </c>
      <c r="B40" s="57"/>
      <c r="C40" s="57"/>
      <c r="D40" s="57"/>
      <c r="E40" s="57"/>
    </row>
    <row r="41" spans="1:5" ht="15.75">
      <c r="A41" s="13" t="s">
        <v>1</v>
      </c>
      <c r="B41" s="14" t="s">
        <v>19</v>
      </c>
      <c r="C41" s="14" t="s">
        <v>2</v>
      </c>
      <c r="D41" s="14" t="s">
        <v>20</v>
      </c>
      <c r="E41" s="14" t="s">
        <v>21</v>
      </c>
    </row>
    <row r="42" spans="1:5" ht="28.5">
      <c r="A42" s="15">
        <v>1</v>
      </c>
      <c r="B42" s="17" t="s">
        <v>40</v>
      </c>
      <c r="C42" s="18" t="s">
        <v>41</v>
      </c>
      <c r="D42" s="17" t="s">
        <v>42</v>
      </c>
      <c r="E42" s="17">
        <v>5656.22</v>
      </c>
    </row>
    <row r="43" spans="1:5" ht="15">
      <c r="A43" s="15">
        <v>2</v>
      </c>
      <c r="B43" s="17" t="s">
        <v>43</v>
      </c>
      <c r="C43" s="17" t="s">
        <v>38</v>
      </c>
      <c r="D43" s="23" t="s">
        <v>42</v>
      </c>
      <c r="E43" s="23">
        <v>3216.79</v>
      </c>
    </row>
    <row r="44" spans="1:5" ht="28.5">
      <c r="A44" s="15">
        <v>3</v>
      </c>
      <c r="B44" s="24" t="s">
        <v>44</v>
      </c>
      <c r="C44" s="17" t="s">
        <v>23</v>
      </c>
      <c r="D44" s="17" t="s">
        <v>42</v>
      </c>
      <c r="E44" s="17">
        <v>30618.89</v>
      </c>
    </row>
    <row r="45" spans="1:5" ht="14.25">
      <c r="A45" s="15">
        <v>4</v>
      </c>
      <c r="B45" s="24" t="s">
        <v>45</v>
      </c>
      <c r="C45" s="17" t="s">
        <v>23</v>
      </c>
      <c r="D45" s="17" t="s">
        <v>46</v>
      </c>
      <c r="E45" s="17">
        <v>5131.32</v>
      </c>
    </row>
    <row r="46" spans="1:5" ht="14.25">
      <c r="A46" s="15"/>
      <c r="B46" s="24" t="s">
        <v>47</v>
      </c>
      <c r="C46" s="17" t="s">
        <v>41</v>
      </c>
      <c r="D46" s="17" t="s">
        <v>48</v>
      </c>
      <c r="E46" s="17">
        <f>30215.84</f>
        <v>30215.84</v>
      </c>
    </row>
    <row r="47" spans="1:5" ht="15">
      <c r="A47" s="19"/>
      <c r="B47" s="19" t="s">
        <v>24</v>
      </c>
      <c r="C47" s="19"/>
      <c r="D47" s="19"/>
      <c r="E47" s="19">
        <f>SUM(E42:E46)</f>
        <v>74839.06</v>
      </c>
    </row>
    <row r="49" spans="1:5" ht="18">
      <c r="A49" s="59" t="s">
        <v>49</v>
      </c>
      <c r="B49" s="59"/>
      <c r="C49" s="59"/>
      <c r="D49" s="59"/>
      <c r="E49" s="59"/>
    </row>
    <row r="50" spans="1:5" ht="15.75">
      <c r="A50" s="13" t="s">
        <v>1</v>
      </c>
      <c r="B50" s="14" t="s">
        <v>19</v>
      </c>
      <c r="C50" s="14" t="s">
        <v>2</v>
      </c>
      <c r="D50" s="14" t="s">
        <v>20</v>
      </c>
      <c r="E50" s="14" t="s">
        <v>21</v>
      </c>
    </row>
    <row r="51" spans="1:5" ht="43.5" customHeight="1">
      <c r="A51" s="15">
        <v>1</v>
      </c>
      <c r="B51" s="25"/>
      <c r="C51" s="18"/>
      <c r="D51" s="15"/>
      <c r="E51" s="15"/>
    </row>
    <row r="52" spans="1:5" ht="29.25" customHeight="1">
      <c r="A52" s="15">
        <v>2</v>
      </c>
      <c r="B52" s="17" t="s">
        <v>50</v>
      </c>
      <c r="C52" s="17" t="s">
        <v>38</v>
      </c>
      <c r="D52" s="17" t="s">
        <v>51</v>
      </c>
      <c r="E52" s="17">
        <f>3797.49</f>
        <v>3797.49</v>
      </c>
    </row>
    <row r="53" spans="1:5" ht="15">
      <c r="A53" s="26"/>
      <c r="B53" s="26" t="s">
        <v>24</v>
      </c>
      <c r="C53" s="26"/>
      <c r="D53" s="26"/>
      <c r="E53" s="26">
        <f>E51+E52</f>
        <v>3797.49</v>
      </c>
    </row>
    <row r="54" spans="1:5" ht="15">
      <c r="A54" s="27"/>
      <c r="B54" s="27"/>
      <c r="C54" s="27"/>
      <c r="D54" s="27"/>
      <c r="E54" s="27"/>
    </row>
    <row r="55" spans="1:5" ht="18">
      <c r="A55" s="57" t="s">
        <v>52</v>
      </c>
      <c r="B55" s="57"/>
      <c r="C55" s="57"/>
      <c r="D55" s="57"/>
      <c r="E55" s="57"/>
    </row>
    <row r="56" spans="1:5" ht="15.75">
      <c r="A56" s="13" t="s">
        <v>1</v>
      </c>
      <c r="B56" s="14" t="s">
        <v>19</v>
      </c>
      <c r="C56" s="14" t="s">
        <v>2</v>
      </c>
      <c r="D56" s="14" t="s">
        <v>20</v>
      </c>
      <c r="E56" s="14" t="s">
        <v>21</v>
      </c>
    </row>
    <row r="57" spans="1:5" ht="42.75">
      <c r="A57" s="15">
        <v>1</v>
      </c>
      <c r="B57" s="16" t="s">
        <v>26</v>
      </c>
      <c r="C57" s="17" t="s">
        <v>53</v>
      </c>
      <c r="D57" s="17" t="s">
        <v>54</v>
      </c>
      <c r="E57" s="17">
        <v>5002.4</v>
      </c>
    </row>
    <row r="58" spans="1:5" ht="42.75">
      <c r="A58" s="15">
        <v>2</v>
      </c>
      <c r="B58" s="17" t="s">
        <v>26</v>
      </c>
      <c r="C58" s="17" t="s">
        <v>53</v>
      </c>
      <c r="D58" s="17" t="s">
        <v>55</v>
      </c>
      <c r="E58" s="17">
        <v>1112.8</v>
      </c>
    </row>
    <row r="59" spans="1:5" ht="42.75">
      <c r="A59" s="15">
        <v>3</v>
      </c>
      <c r="B59" s="17" t="s">
        <v>26</v>
      </c>
      <c r="C59" s="17" t="s">
        <v>53</v>
      </c>
      <c r="D59" s="17" t="s">
        <v>56</v>
      </c>
      <c r="E59" s="17">
        <v>4295.2</v>
      </c>
    </row>
    <row r="60" spans="1:5" ht="15">
      <c r="A60" s="15"/>
      <c r="B60" s="28"/>
      <c r="C60" s="16" t="s">
        <v>38</v>
      </c>
      <c r="D60" s="16"/>
      <c r="E60" s="16"/>
    </row>
    <row r="61" spans="1:5" ht="14.25">
      <c r="A61" s="15"/>
      <c r="B61" s="17"/>
      <c r="C61" s="17"/>
      <c r="D61" s="17"/>
      <c r="E61" s="17"/>
    </row>
    <row r="62" spans="1:5" ht="15">
      <c r="A62" s="26"/>
      <c r="B62" s="26" t="s">
        <v>24</v>
      </c>
      <c r="C62" s="26"/>
      <c r="D62" s="26"/>
      <c r="E62" s="26">
        <f>E57+E58+E59+E60</f>
        <v>10410.4</v>
      </c>
    </row>
    <row r="63" spans="1:5" ht="15">
      <c r="A63" s="27"/>
      <c r="B63" s="27"/>
      <c r="C63" s="27"/>
      <c r="D63" s="27"/>
      <c r="E63" s="27"/>
    </row>
    <row r="64" spans="1:5" ht="15">
      <c r="A64" s="27"/>
      <c r="B64" s="27"/>
      <c r="C64" s="27"/>
      <c r="D64" s="27"/>
      <c r="E64" s="27"/>
    </row>
    <row r="65" spans="1:5" ht="15" hidden="1">
      <c r="A65" s="27"/>
      <c r="B65" s="27"/>
      <c r="C65" s="27"/>
      <c r="D65" s="27"/>
      <c r="E65" s="27"/>
    </row>
    <row r="66" spans="1:5" ht="15" hidden="1">
      <c r="A66" s="27"/>
      <c r="B66" s="27"/>
      <c r="C66" s="27"/>
      <c r="D66" s="27"/>
      <c r="E66" s="27"/>
    </row>
    <row r="67" spans="1:5" ht="15" hidden="1">
      <c r="A67" s="27"/>
      <c r="B67" s="27"/>
      <c r="C67" s="27"/>
      <c r="D67" s="27"/>
      <c r="E67" s="27"/>
    </row>
    <row r="68" spans="1:5" ht="18">
      <c r="A68" s="60" t="s">
        <v>57</v>
      </c>
      <c r="B68" s="60"/>
      <c r="C68" s="60"/>
      <c r="D68" s="60"/>
      <c r="E68" s="60"/>
    </row>
    <row r="69" spans="1:5" ht="15.75">
      <c r="A69" s="13" t="s">
        <v>1</v>
      </c>
      <c r="B69" s="14" t="s">
        <v>19</v>
      </c>
      <c r="C69" s="14" t="s">
        <v>2</v>
      </c>
      <c r="D69" s="14" t="s">
        <v>20</v>
      </c>
      <c r="E69" s="14" t="s">
        <v>21</v>
      </c>
    </row>
    <row r="70" spans="1:5" ht="29.25">
      <c r="A70" s="29">
        <v>1</v>
      </c>
      <c r="B70" s="21" t="s">
        <v>58</v>
      </c>
      <c r="C70" s="15" t="s">
        <v>23</v>
      </c>
      <c r="D70" s="17" t="s">
        <v>59</v>
      </c>
      <c r="E70" s="17">
        <v>3082.06</v>
      </c>
    </row>
    <row r="71" spans="1:5" ht="14.25">
      <c r="A71" s="15">
        <v>2</v>
      </c>
      <c r="B71" s="24"/>
      <c r="C71" s="16" t="s">
        <v>23</v>
      </c>
      <c r="D71" s="16"/>
      <c r="E71" s="16"/>
    </row>
    <row r="72" spans="1:5" ht="14.25">
      <c r="A72" s="15"/>
      <c r="B72" s="21"/>
      <c r="C72" s="18" t="s">
        <v>23</v>
      </c>
      <c r="D72" s="15"/>
      <c r="E72" s="15"/>
    </row>
    <row r="73" spans="1:5" ht="14.25">
      <c r="A73" s="15"/>
      <c r="B73" s="17"/>
      <c r="C73" s="16" t="s">
        <v>38</v>
      </c>
      <c r="D73" s="17"/>
      <c r="E73" s="17"/>
    </row>
    <row r="74" spans="1:5" ht="15">
      <c r="A74" s="15"/>
      <c r="B74" s="17"/>
      <c r="C74" s="17" t="s">
        <v>53</v>
      </c>
      <c r="D74" s="23"/>
      <c r="E74" s="23"/>
    </row>
    <row r="75" spans="1:5" ht="14.25">
      <c r="A75" s="15"/>
      <c r="B75" s="21"/>
      <c r="C75" s="18"/>
      <c r="D75" s="15"/>
      <c r="E75" s="15"/>
    </row>
    <row r="76" spans="1:5" ht="14.25">
      <c r="A76" s="15"/>
      <c r="B76" s="17"/>
      <c r="C76" s="17"/>
      <c r="D76" s="17"/>
      <c r="E76" s="17"/>
    </row>
    <row r="77" spans="1:5" ht="15">
      <c r="A77" s="26"/>
      <c r="B77" s="26" t="s">
        <v>24</v>
      </c>
      <c r="C77" s="26"/>
      <c r="D77" s="26"/>
      <c r="E77" s="26">
        <f>E71+E76+E72+E70+E73+E74</f>
        <v>3082.06</v>
      </c>
    </row>
    <row r="78" spans="1:5" ht="15">
      <c r="A78" s="30"/>
      <c r="B78" s="30"/>
      <c r="C78" s="30"/>
      <c r="D78" s="30"/>
      <c r="E78" s="30"/>
    </row>
    <row r="79" spans="1:5" ht="18">
      <c r="A79" s="60" t="s">
        <v>60</v>
      </c>
      <c r="B79" s="60"/>
      <c r="C79" s="60"/>
      <c r="D79" s="60"/>
      <c r="E79" s="60"/>
    </row>
    <row r="80" spans="1:5" ht="15.75">
      <c r="A80" s="13" t="s">
        <v>1</v>
      </c>
      <c r="B80" s="14" t="s">
        <v>19</v>
      </c>
      <c r="C80" s="14" t="s">
        <v>2</v>
      </c>
      <c r="D80" s="14" t="s">
        <v>20</v>
      </c>
      <c r="E80" s="14" t="s">
        <v>21</v>
      </c>
    </row>
    <row r="81" spans="1:5" ht="14.25">
      <c r="A81" s="15">
        <v>1</v>
      </c>
      <c r="B81" s="25"/>
      <c r="C81" s="18" t="s">
        <v>27</v>
      </c>
      <c r="D81" s="15"/>
      <c r="E81" s="15"/>
    </row>
    <row r="82" spans="1:5" ht="28.5">
      <c r="A82" s="15">
        <v>2</v>
      </c>
      <c r="B82" s="17" t="s">
        <v>61</v>
      </c>
      <c r="C82" s="17" t="s">
        <v>53</v>
      </c>
      <c r="D82" s="17" t="s">
        <v>62</v>
      </c>
      <c r="E82" s="17">
        <v>2014.32</v>
      </c>
    </row>
    <row r="83" spans="1:5" ht="15">
      <c r="A83" s="26"/>
      <c r="B83" s="26" t="s">
        <v>24</v>
      </c>
      <c r="C83" s="26"/>
      <c r="D83" s="26"/>
      <c r="E83" s="26">
        <f>E81+E82</f>
        <v>2014.32</v>
      </c>
    </row>
    <row r="84" spans="1:5" ht="15">
      <c r="A84" s="27"/>
      <c r="B84" s="27"/>
      <c r="C84" s="27"/>
      <c r="D84" s="27"/>
      <c r="E84" s="27"/>
    </row>
    <row r="85" spans="1:5" ht="18">
      <c r="A85" s="60" t="s">
        <v>63</v>
      </c>
      <c r="B85" s="60"/>
      <c r="C85" s="60"/>
      <c r="D85" s="60"/>
      <c r="E85" s="60"/>
    </row>
    <row r="86" spans="1:5" ht="15.75">
      <c r="A86" s="13" t="s">
        <v>1</v>
      </c>
      <c r="B86" s="14" t="s">
        <v>19</v>
      </c>
      <c r="C86" s="14" t="s">
        <v>2</v>
      </c>
      <c r="D86" s="14" t="s">
        <v>20</v>
      </c>
      <c r="E86" s="14" t="s">
        <v>21</v>
      </c>
    </row>
    <row r="87" spans="1:5" ht="15">
      <c r="A87" s="15">
        <v>1</v>
      </c>
      <c r="B87" s="31"/>
      <c r="C87" s="17" t="s">
        <v>38</v>
      </c>
      <c r="D87" s="17"/>
      <c r="E87" s="17"/>
    </row>
    <row r="88" spans="1:5" ht="15">
      <c r="A88" s="15">
        <v>2</v>
      </c>
      <c r="B88" s="28"/>
      <c r="C88" s="16" t="s">
        <v>38</v>
      </c>
      <c r="D88" s="16"/>
      <c r="E88" s="16"/>
    </row>
    <row r="89" spans="1:5" ht="15">
      <c r="A89" s="26"/>
      <c r="B89" s="26" t="s">
        <v>24</v>
      </c>
      <c r="C89" s="26"/>
      <c r="D89" s="26"/>
      <c r="E89" s="26">
        <f>E87+E88</f>
        <v>0</v>
      </c>
    </row>
    <row r="90" spans="1:5" ht="15">
      <c r="A90" s="27"/>
      <c r="B90" s="27"/>
      <c r="C90" s="27"/>
      <c r="D90" s="27"/>
      <c r="E90" s="27"/>
    </row>
    <row r="91" spans="1:5" ht="18">
      <c r="A91" s="60" t="s">
        <v>64</v>
      </c>
      <c r="B91" s="60"/>
      <c r="C91" s="60"/>
      <c r="D91" s="60"/>
      <c r="E91" s="60"/>
    </row>
    <row r="92" spans="1:5" ht="15.75">
      <c r="A92" s="32" t="s">
        <v>1</v>
      </c>
      <c r="B92" s="33" t="s">
        <v>19</v>
      </c>
      <c r="C92" s="33" t="s">
        <v>2</v>
      </c>
      <c r="D92" s="33" t="s">
        <v>20</v>
      </c>
      <c r="E92" s="33" t="s">
        <v>21</v>
      </c>
    </row>
    <row r="93" spans="1:5" ht="28.5">
      <c r="A93" s="34">
        <v>1</v>
      </c>
      <c r="B93" s="35" t="s">
        <v>65</v>
      </c>
      <c r="C93" s="36" t="s">
        <v>27</v>
      </c>
      <c r="D93" s="34" t="s">
        <v>66</v>
      </c>
      <c r="E93" s="34">
        <v>3253.77</v>
      </c>
    </row>
    <row r="94" spans="1:5" ht="42.75">
      <c r="A94" s="34">
        <v>2</v>
      </c>
      <c r="B94" s="37" t="s">
        <v>67</v>
      </c>
      <c r="C94" s="37" t="s">
        <v>27</v>
      </c>
      <c r="D94" s="37"/>
      <c r="E94" s="37">
        <v>111402.72</v>
      </c>
    </row>
    <row r="95" spans="1:5" ht="14.25">
      <c r="A95" s="34">
        <v>3</v>
      </c>
      <c r="B95" s="37" t="s">
        <v>68</v>
      </c>
      <c r="C95" s="37" t="s">
        <v>27</v>
      </c>
      <c r="D95" s="37" t="s">
        <v>69</v>
      </c>
      <c r="E95" s="37">
        <v>3396.43</v>
      </c>
    </row>
    <row r="96" spans="1:5" ht="15">
      <c r="A96" s="26"/>
      <c r="B96" s="26" t="s">
        <v>24</v>
      </c>
      <c r="C96" s="26"/>
      <c r="D96" s="26"/>
      <c r="E96" s="26">
        <f>E93+E94+E95</f>
        <v>118052.92</v>
      </c>
    </row>
    <row r="97" spans="1:5" ht="15">
      <c r="A97" s="38"/>
      <c r="B97" s="38"/>
      <c r="C97" s="38"/>
      <c r="D97" s="38"/>
      <c r="E97" s="38"/>
    </row>
    <row r="98" spans="1:5" ht="15">
      <c r="A98" s="26"/>
      <c r="B98" s="26" t="s">
        <v>70</v>
      </c>
      <c r="C98" s="26"/>
      <c r="D98" s="26"/>
      <c r="E98" s="26">
        <f>E6+E13+E19+E28+E38+E47+E53+E62+E77+E83+E89+E96</f>
        <v>247282.71</v>
      </c>
    </row>
  </sheetData>
  <sheetProtection selectLockedCells="1" selectUnlockedCells="1"/>
  <mergeCells count="12">
    <mergeCell ref="A49:E49"/>
    <mergeCell ref="A55:E55"/>
    <mergeCell ref="A68:E68"/>
    <mergeCell ref="A79:E79"/>
    <mergeCell ref="A85:E85"/>
    <mergeCell ref="A91:E91"/>
    <mergeCell ref="A1:E1"/>
    <mergeCell ref="A8:E8"/>
    <mergeCell ref="A15:E15"/>
    <mergeCell ref="A21:E21"/>
    <mergeCell ref="A31:E31"/>
    <mergeCell ref="A40:E4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zoomScale="80" zoomScaleNormal="80" zoomScalePageLayoutView="0" workbookViewId="0" topLeftCell="A103">
      <selection activeCell="E98" sqref="E98"/>
    </sheetView>
  </sheetViews>
  <sheetFormatPr defaultColWidth="11.57421875" defaultRowHeight="12.75"/>
  <cols>
    <col min="1" max="1" width="7.28125" style="39" customWidth="1"/>
    <col min="2" max="2" width="59.00390625" style="39" customWidth="1"/>
    <col min="3" max="3" width="31.28125" style="39" customWidth="1"/>
    <col min="4" max="4" width="39.8515625" style="39" customWidth="1"/>
    <col min="5" max="5" width="19.7109375" style="39" customWidth="1"/>
    <col min="6" max="16384" width="11.57421875" style="39" customWidth="1"/>
  </cols>
  <sheetData>
    <row r="1" spans="1:5" ht="23.25" customHeight="1">
      <c r="A1" s="61" t="s">
        <v>71</v>
      </c>
      <c r="B1" s="61"/>
      <c r="C1" s="61"/>
      <c r="D1" s="61"/>
      <c r="E1" s="61"/>
    </row>
    <row r="2" spans="1:5" ht="15.75">
      <c r="A2" s="13" t="s">
        <v>1</v>
      </c>
      <c r="B2" s="40" t="s">
        <v>19</v>
      </c>
      <c r="C2" s="40" t="s">
        <v>2</v>
      </c>
      <c r="D2" s="40" t="s">
        <v>20</v>
      </c>
      <c r="E2" s="40" t="s">
        <v>21</v>
      </c>
    </row>
    <row r="3" spans="1:5" ht="14.25">
      <c r="A3" s="16">
        <v>1</v>
      </c>
      <c r="B3" s="16" t="s">
        <v>72</v>
      </c>
      <c r="C3" s="16" t="s">
        <v>53</v>
      </c>
      <c r="D3" s="16"/>
      <c r="E3" s="16">
        <f>6324.95</f>
        <v>6324.95</v>
      </c>
    </row>
    <row r="4" spans="1:5" ht="14.25">
      <c r="A4" s="16">
        <v>2</v>
      </c>
      <c r="B4" s="17" t="s">
        <v>73</v>
      </c>
      <c r="C4" s="16" t="s">
        <v>53</v>
      </c>
      <c r="D4" s="17"/>
      <c r="E4" s="17">
        <f>4009.58</f>
        <v>4009.58</v>
      </c>
    </row>
    <row r="5" spans="1:5" ht="14.25">
      <c r="A5" s="16">
        <v>3</v>
      </c>
      <c r="B5" s="17" t="s">
        <v>74</v>
      </c>
      <c r="C5" s="16" t="s">
        <v>38</v>
      </c>
      <c r="D5" s="17" t="s">
        <v>75</v>
      </c>
      <c r="E5" s="17">
        <f>1686.6</f>
        <v>1686.6</v>
      </c>
    </row>
    <row r="6" spans="1:5" ht="14.25">
      <c r="A6" s="16">
        <v>4</v>
      </c>
      <c r="B6" s="17" t="s">
        <v>76</v>
      </c>
      <c r="C6" s="17" t="s">
        <v>38</v>
      </c>
      <c r="D6" s="17"/>
      <c r="E6" s="17">
        <f>210.83</f>
        <v>210.83</v>
      </c>
    </row>
    <row r="7" spans="1:5" ht="15">
      <c r="A7" s="41"/>
      <c r="B7" s="41" t="s">
        <v>24</v>
      </c>
      <c r="C7" s="41"/>
      <c r="D7" s="41"/>
      <c r="E7" s="41">
        <f>E3+E4+E5+E6</f>
        <v>12231.96</v>
      </c>
    </row>
    <row r="8" spans="1:5" ht="12.75">
      <c r="A8" s="42"/>
      <c r="B8" s="42"/>
      <c r="C8" s="42"/>
      <c r="D8" s="42"/>
      <c r="E8" s="42"/>
    </row>
    <row r="9" spans="1:5" ht="21" customHeight="1">
      <c r="A9" s="61" t="s">
        <v>77</v>
      </c>
      <c r="B9" s="61"/>
      <c r="C9" s="61"/>
      <c r="D9" s="61"/>
      <c r="E9" s="61"/>
    </row>
    <row r="10" spans="1:5" ht="15.75">
      <c r="A10" s="13" t="s">
        <v>1</v>
      </c>
      <c r="B10" s="40" t="s">
        <v>19</v>
      </c>
      <c r="C10" s="40" t="s">
        <v>2</v>
      </c>
      <c r="D10" s="40" t="s">
        <v>20</v>
      </c>
      <c r="E10" s="40" t="s">
        <v>21</v>
      </c>
    </row>
    <row r="11" spans="1:5" ht="14.25">
      <c r="A11" s="16">
        <v>1</v>
      </c>
      <c r="B11" s="16" t="s">
        <v>76</v>
      </c>
      <c r="C11" s="16" t="s">
        <v>53</v>
      </c>
      <c r="D11" s="16"/>
      <c r="E11" s="16">
        <f>210.83</f>
        <v>210.83</v>
      </c>
    </row>
    <row r="12" spans="1:5" ht="14.25">
      <c r="A12" s="16">
        <v>2</v>
      </c>
      <c r="B12" s="17" t="s">
        <v>74</v>
      </c>
      <c r="C12" s="16" t="s">
        <v>53</v>
      </c>
      <c r="D12" s="17" t="s">
        <v>75</v>
      </c>
      <c r="E12" s="17">
        <f>1686.6</f>
        <v>1686.6</v>
      </c>
    </row>
    <row r="13" spans="1:5" ht="14.25">
      <c r="A13" s="16">
        <v>3</v>
      </c>
      <c r="B13" s="16"/>
      <c r="C13" s="16" t="s">
        <v>53</v>
      </c>
      <c r="D13" s="16"/>
      <c r="E13" s="16"/>
    </row>
    <row r="14" spans="1:5" ht="14.25">
      <c r="A14" s="16">
        <v>4</v>
      </c>
      <c r="B14" s="17"/>
      <c r="C14" s="16" t="s">
        <v>27</v>
      </c>
      <c r="D14" s="17"/>
      <c r="E14" s="17"/>
    </row>
    <row r="15" spans="1:5" ht="14.25">
      <c r="A15" s="16"/>
      <c r="B15" s="17"/>
      <c r="C15" s="16" t="s">
        <v>27</v>
      </c>
      <c r="D15" s="17"/>
      <c r="E15" s="17"/>
    </row>
    <row r="16" spans="1:5" ht="14.25">
      <c r="A16" s="16">
        <v>5</v>
      </c>
      <c r="B16" s="17"/>
      <c r="C16" s="17"/>
      <c r="D16" s="17"/>
      <c r="E16" s="17"/>
    </row>
    <row r="17" spans="1:5" ht="15">
      <c r="A17" s="41"/>
      <c r="B17" s="41" t="s">
        <v>24</v>
      </c>
      <c r="C17" s="41"/>
      <c r="D17" s="41"/>
      <c r="E17" s="41">
        <f>E11+E12+E13+E14+E15</f>
        <v>1897.4299999999998</v>
      </c>
    </row>
    <row r="18" spans="1:5" ht="12.75">
      <c r="A18" s="42"/>
      <c r="B18" s="42"/>
      <c r="C18" s="42"/>
      <c r="D18" s="42"/>
      <c r="E18" s="42"/>
    </row>
    <row r="19" spans="1:5" ht="17.25" customHeight="1">
      <c r="A19" s="62" t="s">
        <v>31</v>
      </c>
      <c r="B19" s="62"/>
      <c r="C19" s="62"/>
      <c r="D19" s="62"/>
      <c r="E19" s="62"/>
    </row>
    <row r="20" spans="1:5" ht="15.75">
      <c r="A20" s="13" t="s">
        <v>1</v>
      </c>
      <c r="B20" s="40" t="s">
        <v>19</v>
      </c>
      <c r="C20" s="40" t="s">
        <v>2</v>
      </c>
      <c r="D20" s="40" t="s">
        <v>20</v>
      </c>
      <c r="E20" s="40" t="s">
        <v>21</v>
      </c>
    </row>
    <row r="21" spans="1:5" ht="14.25">
      <c r="A21" s="16">
        <v>1</v>
      </c>
      <c r="B21" s="16" t="s">
        <v>76</v>
      </c>
      <c r="C21" s="16" t="s">
        <v>53</v>
      </c>
      <c r="D21" s="16"/>
      <c r="E21" s="16">
        <f>210.83</f>
        <v>210.83</v>
      </c>
    </row>
    <row r="22" spans="1:5" ht="14.25">
      <c r="A22" s="16">
        <v>2</v>
      </c>
      <c r="B22" s="17" t="s">
        <v>74</v>
      </c>
      <c r="C22" s="16" t="s">
        <v>53</v>
      </c>
      <c r="D22" s="17" t="s">
        <v>75</v>
      </c>
      <c r="E22" s="17">
        <f>1686.6</f>
        <v>1686.6</v>
      </c>
    </row>
    <row r="23" spans="1:5" ht="14.25">
      <c r="A23" s="16">
        <v>3</v>
      </c>
      <c r="B23" s="16"/>
      <c r="C23" s="16" t="s">
        <v>53</v>
      </c>
      <c r="D23" s="16"/>
      <c r="E23" s="16"/>
    </row>
    <row r="24" spans="1:5" ht="15">
      <c r="A24" s="16">
        <v>4</v>
      </c>
      <c r="B24" s="31"/>
      <c r="C24" s="16" t="s">
        <v>38</v>
      </c>
      <c r="D24" s="16"/>
      <c r="E24" s="16"/>
    </row>
    <row r="25" spans="1:5" ht="14.25">
      <c r="A25" s="16">
        <v>9</v>
      </c>
      <c r="B25" s="16"/>
      <c r="C25" s="16"/>
      <c r="D25" s="16"/>
      <c r="E25" s="16"/>
    </row>
    <row r="26" spans="1:5" ht="15">
      <c r="A26" s="41"/>
      <c r="B26" s="41" t="s">
        <v>24</v>
      </c>
      <c r="C26" s="41"/>
      <c r="D26" s="41"/>
      <c r="E26" s="41">
        <f>E21+E22+E23+E24+E25</f>
        <v>1897.4299999999998</v>
      </c>
    </row>
    <row r="27" spans="1:5" ht="12.75">
      <c r="A27" s="42"/>
      <c r="B27" s="42"/>
      <c r="C27" s="42"/>
      <c r="D27" s="42"/>
      <c r="E27" s="42"/>
    </row>
    <row r="28" spans="1:5" ht="18" customHeight="1">
      <c r="A28" s="62" t="s">
        <v>78</v>
      </c>
      <c r="B28" s="62"/>
      <c r="C28" s="62"/>
      <c r="D28" s="62"/>
      <c r="E28" s="62"/>
    </row>
    <row r="29" spans="1:5" ht="15.75">
      <c r="A29" s="13" t="s">
        <v>1</v>
      </c>
      <c r="B29" s="40" t="s">
        <v>19</v>
      </c>
      <c r="C29" s="40" t="s">
        <v>2</v>
      </c>
      <c r="D29" s="40" t="s">
        <v>20</v>
      </c>
      <c r="E29" s="40" t="s">
        <v>21</v>
      </c>
    </row>
    <row r="30" spans="1:5" ht="14.25">
      <c r="A30" s="16">
        <v>1</v>
      </c>
      <c r="B30" s="16" t="s">
        <v>76</v>
      </c>
      <c r="C30" s="16" t="s">
        <v>53</v>
      </c>
      <c r="D30" s="16"/>
      <c r="E30" s="16">
        <f>210.83</f>
        <v>210.83</v>
      </c>
    </row>
    <row r="31" spans="1:5" ht="14.25">
      <c r="A31" s="16">
        <v>2</v>
      </c>
      <c r="B31" s="17" t="s">
        <v>74</v>
      </c>
      <c r="C31" s="16" t="s">
        <v>53</v>
      </c>
      <c r="D31" s="17" t="s">
        <v>75</v>
      </c>
      <c r="E31" s="17">
        <f>1686.6</f>
        <v>1686.6</v>
      </c>
    </row>
    <row r="32" spans="1:5" ht="14.25">
      <c r="A32" s="16">
        <v>3</v>
      </c>
      <c r="B32" s="43"/>
      <c r="C32" s="16" t="s">
        <v>53</v>
      </c>
      <c r="D32" s="17"/>
      <c r="E32" s="17"/>
    </row>
    <row r="33" spans="1:5" ht="14.25">
      <c r="A33" s="16">
        <v>4</v>
      </c>
      <c r="B33" s="17"/>
      <c r="C33" s="16" t="s">
        <v>53</v>
      </c>
      <c r="D33" s="17"/>
      <c r="E33" s="17"/>
    </row>
    <row r="34" spans="1:5" ht="14.25">
      <c r="A34" s="16">
        <v>5</v>
      </c>
      <c r="B34" s="17"/>
      <c r="C34" s="16" t="s">
        <v>53</v>
      </c>
      <c r="D34" s="17"/>
      <c r="E34" s="17"/>
    </row>
    <row r="35" spans="1:5" ht="14.25">
      <c r="A35" s="16">
        <v>6</v>
      </c>
      <c r="B35" s="17"/>
      <c r="C35" s="16" t="s">
        <v>53</v>
      </c>
      <c r="D35" s="17"/>
      <c r="E35" s="17"/>
    </row>
    <row r="36" spans="1:5" ht="15">
      <c r="A36" s="41"/>
      <c r="B36" s="41" t="s">
        <v>24</v>
      </c>
      <c r="C36" s="41"/>
      <c r="D36" s="41"/>
      <c r="E36" s="41">
        <f>E30+E31+E32+E33+E34+E35</f>
        <v>1897.4299999999998</v>
      </c>
    </row>
    <row r="38" spans="1:5" ht="19.5" customHeight="1">
      <c r="A38" s="62" t="s">
        <v>79</v>
      </c>
      <c r="B38" s="62"/>
      <c r="C38" s="62"/>
      <c r="D38" s="62"/>
      <c r="E38" s="62"/>
    </row>
    <row r="39" spans="1:5" ht="15.75">
      <c r="A39" s="13" t="s">
        <v>1</v>
      </c>
      <c r="B39" s="40" t="s">
        <v>19</v>
      </c>
      <c r="C39" s="40" t="s">
        <v>2</v>
      </c>
      <c r="D39" s="40" t="s">
        <v>20</v>
      </c>
      <c r="E39" s="40" t="s">
        <v>21</v>
      </c>
    </row>
    <row r="40" spans="1:5" ht="14.25">
      <c r="A40" s="44">
        <v>1</v>
      </c>
      <c r="B40" s="16" t="s">
        <v>76</v>
      </c>
      <c r="C40" s="16" t="s">
        <v>38</v>
      </c>
      <c r="D40" s="16"/>
      <c r="E40" s="16">
        <f>210.83</f>
        <v>210.83</v>
      </c>
    </row>
    <row r="41" spans="1:5" ht="14.25">
      <c r="A41" s="44">
        <v>2</v>
      </c>
      <c r="B41" s="17" t="s">
        <v>74</v>
      </c>
      <c r="C41" s="17" t="s">
        <v>38</v>
      </c>
      <c r="D41" s="17" t="s">
        <v>75</v>
      </c>
      <c r="E41" s="17">
        <f>1686.6</f>
        <v>1686.6</v>
      </c>
    </row>
    <row r="42" spans="1:5" ht="14.25">
      <c r="A42" s="44">
        <v>3</v>
      </c>
      <c r="B42" s="17" t="s">
        <v>80</v>
      </c>
      <c r="C42" s="17" t="s">
        <v>38</v>
      </c>
      <c r="D42" s="17"/>
      <c r="E42" s="17">
        <v>5367.84</v>
      </c>
    </row>
    <row r="43" spans="1:5" ht="42.75">
      <c r="A43" s="44">
        <v>4</v>
      </c>
      <c r="B43" s="17" t="s">
        <v>81</v>
      </c>
      <c r="C43" s="17" t="s">
        <v>38</v>
      </c>
      <c r="D43" s="17"/>
      <c r="E43" s="17">
        <v>1563.65</v>
      </c>
    </row>
    <row r="44" spans="1:5" ht="14.25">
      <c r="A44" s="44">
        <v>5</v>
      </c>
      <c r="B44" s="45" t="s">
        <v>82</v>
      </c>
      <c r="C44" s="16" t="s">
        <v>38</v>
      </c>
      <c r="D44" s="16" t="s">
        <v>83</v>
      </c>
      <c r="E44" s="16">
        <v>1686.64</v>
      </c>
    </row>
    <row r="45" spans="1:5" ht="15">
      <c r="A45" s="44">
        <v>6</v>
      </c>
      <c r="B45" s="31"/>
      <c r="C45" s="16" t="s">
        <v>38</v>
      </c>
      <c r="D45" s="16"/>
      <c r="E45" s="16"/>
    </row>
    <row r="46" spans="1:5" ht="15">
      <c r="A46" s="44">
        <v>7</v>
      </c>
      <c r="B46" s="31"/>
      <c r="C46" s="16" t="s">
        <v>38</v>
      </c>
      <c r="D46" s="16"/>
      <c r="E46" s="16"/>
    </row>
    <row r="47" spans="1:5" ht="15">
      <c r="A47" s="44">
        <v>8</v>
      </c>
      <c r="B47" s="31"/>
      <c r="C47" s="16" t="s">
        <v>38</v>
      </c>
      <c r="D47" s="16"/>
      <c r="E47" s="16"/>
    </row>
    <row r="48" spans="1:5" ht="15">
      <c r="A48" s="41"/>
      <c r="B48" s="41" t="s">
        <v>24</v>
      </c>
      <c r="C48" s="41"/>
      <c r="D48" s="41"/>
      <c r="E48" s="41">
        <f>E40+E41+E42+E43+E44+E45+E46+E47</f>
        <v>10515.56</v>
      </c>
    </row>
    <row r="49" spans="1:5" ht="12.75">
      <c r="A49" s="42"/>
      <c r="B49" s="42"/>
      <c r="C49" s="42"/>
      <c r="D49" s="42"/>
      <c r="E49" s="42"/>
    </row>
    <row r="50" spans="1:5" ht="16.5" customHeight="1">
      <c r="A50" s="61" t="s">
        <v>84</v>
      </c>
      <c r="B50" s="61"/>
      <c r="C50" s="61"/>
      <c r="D50" s="61"/>
      <c r="E50" s="61"/>
    </row>
    <row r="51" spans="1:5" ht="15.75">
      <c r="A51" s="13" t="s">
        <v>1</v>
      </c>
      <c r="B51" s="40" t="s">
        <v>19</v>
      </c>
      <c r="C51" s="40" t="s">
        <v>2</v>
      </c>
      <c r="D51" s="40" t="s">
        <v>20</v>
      </c>
      <c r="E51" s="40" t="s">
        <v>21</v>
      </c>
    </row>
    <row r="52" spans="1:5" ht="15">
      <c r="A52" s="23">
        <v>1</v>
      </c>
      <c r="B52" s="16" t="s">
        <v>76</v>
      </c>
      <c r="C52" s="16" t="s">
        <v>38</v>
      </c>
      <c r="D52" s="16"/>
      <c r="E52" s="16">
        <f>210.83</f>
        <v>210.83</v>
      </c>
    </row>
    <row r="53" spans="1:5" ht="15">
      <c r="A53" s="23">
        <v>2</v>
      </c>
      <c r="B53" s="17" t="s">
        <v>74</v>
      </c>
      <c r="C53" s="17" t="s">
        <v>38</v>
      </c>
      <c r="D53" s="17" t="s">
        <v>75</v>
      </c>
      <c r="E53" s="17">
        <f>1686.6</f>
        <v>1686.6</v>
      </c>
    </row>
    <row r="54" spans="1:5" ht="15">
      <c r="A54" s="23">
        <v>3</v>
      </c>
      <c r="B54" s="17" t="s">
        <v>85</v>
      </c>
      <c r="C54" s="17" t="s">
        <v>38</v>
      </c>
      <c r="D54" s="23"/>
      <c r="E54" s="23">
        <v>1264.8</v>
      </c>
    </row>
    <row r="55" spans="1:5" ht="15.75">
      <c r="A55" s="23">
        <v>4</v>
      </c>
      <c r="B55" s="31" t="s">
        <v>68</v>
      </c>
      <c r="C55" s="16" t="s">
        <v>38</v>
      </c>
      <c r="D55" s="16" t="s">
        <v>86</v>
      </c>
      <c r="E55" s="16">
        <v>1937.49</v>
      </c>
    </row>
    <row r="56" spans="1:5" ht="15.75">
      <c r="A56" s="23">
        <v>5</v>
      </c>
      <c r="B56" s="31"/>
      <c r="C56" s="16" t="s">
        <v>38</v>
      </c>
      <c r="D56" s="16"/>
      <c r="E56" s="16"/>
    </row>
    <row r="57" spans="1:5" ht="15.75">
      <c r="A57" s="23"/>
      <c r="B57" s="31"/>
      <c r="C57" s="16" t="s">
        <v>38</v>
      </c>
      <c r="D57" s="23"/>
      <c r="E57" s="23"/>
    </row>
    <row r="58" spans="1:5" ht="15.75">
      <c r="A58" s="23"/>
      <c r="B58" s="31"/>
      <c r="C58" s="16" t="s">
        <v>38</v>
      </c>
      <c r="D58" s="23"/>
      <c r="E58" s="23"/>
    </row>
    <row r="59" spans="1:5" ht="15">
      <c r="A59" s="41"/>
      <c r="B59" s="41" t="s">
        <v>24</v>
      </c>
      <c r="C59" s="41"/>
      <c r="D59" s="41"/>
      <c r="E59" s="41">
        <f>E52+E53+E54+E55+E56+E57+E58</f>
        <v>5099.719999999999</v>
      </c>
    </row>
    <row r="60" spans="1:5" ht="12.75">
      <c r="A60" s="42"/>
      <c r="B60" s="42"/>
      <c r="C60" s="42"/>
      <c r="D60" s="42"/>
      <c r="E60" s="42"/>
    </row>
    <row r="61" spans="1:5" ht="20.25" customHeight="1">
      <c r="A61" s="61" t="s">
        <v>87</v>
      </c>
      <c r="B61" s="61"/>
      <c r="C61" s="61"/>
      <c r="D61" s="61"/>
      <c r="E61" s="61"/>
    </row>
    <row r="62" spans="1:5" ht="15.75">
      <c r="A62" s="13" t="s">
        <v>1</v>
      </c>
      <c r="B62" s="40" t="s">
        <v>19</v>
      </c>
      <c r="C62" s="40" t="s">
        <v>2</v>
      </c>
      <c r="D62" s="40" t="s">
        <v>20</v>
      </c>
      <c r="E62" s="40" t="s">
        <v>21</v>
      </c>
    </row>
    <row r="63" spans="1:5" ht="15">
      <c r="A63" s="16">
        <v>1</v>
      </c>
      <c r="B63" s="31" t="s">
        <v>85</v>
      </c>
      <c r="C63" s="16" t="s">
        <v>38</v>
      </c>
      <c r="D63" s="16"/>
      <c r="E63" s="16">
        <f>6260.66</f>
        <v>6260.66</v>
      </c>
    </row>
    <row r="64" spans="1:5" ht="28.5">
      <c r="A64" s="16">
        <v>2</v>
      </c>
      <c r="B64" s="17" t="s">
        <v>88</v>
      </c>
      <c r="C64" s="17" t="s">
        <v>38</v>
      </c>
      <c r="D64" s="17"/>
      <c r="E64" s="17">
        <f>2048.61</f>
        <v>2048.61</v>
      </c>
    </row>
    <row r="65" spans="1:5" ht="14.25">
      <c r="A65" s="16">
        <v>3</v>
      </c>
      <c r="B65" s="17" t="s">
        <v>89</v>
      </c>
      <c r="C65" s="17" t="s">
        <v>38</v>
      </c>
      <c r="D65" s="17" t="s">
        <v>90</v>
      </c>
      <c r="E65" s="17">
        <f>336.14</f>
        <v>336.14</v>
      </c>
    </row>
    <row r="66" spans="1:5" ht="14.25">
      <c r="A66" s="16">
        <v>4</v>
      </c>
      <c r="B66" s="17" t="s">
        <v>91</v>
      </c>
      <c r="C66" s="17" t="s">
        <v>38</v>
      </c>
      <c r="D66" s="16" t="s">
        <v>75</v>
      </c>
      <c r="E66" s="16">
        <v>1686.6</v>
      </c>
    </row>
    <row r="67" spans="1:5" ht="14.25">
      <c r="A67" s="16">
        <v>5</v>
      </c>
      <c r="B67" s="16" t="s">
        <v>76</v>
      </c>
      <c r="C67" s="16" t="s">
        <v>38</v>
      </c>
      <c r="D67" s="16"/>
      <c r="E67" s="16">
        <f>210.83</f>
        <v>210.83</v>
      </c>
    </row>
    <row r="68" spans="1:5" ht="28.5">
      <c r="A68" s="16">
        <v>6</v>
      </c>
      <c r="B68" s="17" t="s">
        <v>92</v>
      </c>
      <c r="C68" s="17" t="s">
        <v>38</v>
      </c>
      <c r="D68" s="17" t="s">
        <v>93</v>
      </c>
      <c r="E68" s="17">
        <v>930.7</v>
      </c>
    </row>
    <row r="69" spans="1:5" ht="15">
      <c r="A69" s="41"/>
      <c r="B69" s="41" t="s">
        <v>24</v>
      </c>
      <c r="C69" s="41"/>
      <c r="D69" s="41"/>
      <c r="E69" s="41">
        <f>E63+E64+E65+E66+E67+E68</f>
        <v>11473.54</v>
      </c>
    </row>
    <row r="70" spans="1:5" ht="12.75">
      <c r="A70" s="42"/>
      <c r="B70" s="42"/>
      <c r="C70" s="42"/>
      <c r="D70" s="42"/>
      <c r="E70" s="42"/>
    </row>
    <row r="71" spans="1:5" ht="15.75" customHeight="1">
      <c r="A71" s="61" t="s">
        <v>94</v>
      </c>
      <c r="B71" s="61"/>
      <c r="C71" s="61"/>
      <c r="D71" s="61"/>
      <c r="E71" s="61"/>
    </row>
    <row r="72" spans="1:5" ht="15.75">
      <c r="A72" s="13" t="s">
        <v>1</v>
      </c>
      <c r="B72" s="40" t="s">
        <v>19</v>
      </c>
      <c r="C72" s="40" t="s">
        <v>2</v>
      </c>
      <c r="D72" s="40" t="s">
        <v>20</v>
      </c>
      <c r="E72" s="40" t="s">
        <v>21</v>
      </c>
    </row>
    <row r="73" spans="1:5" ht="30">
      <c r="A73" s="16">
        <v>1</v>
      </c>
      <c r="B73" s="31" t="s">
        <v>95</v>
      </c>
      <c r="C73" s="16" t="s">
        <v>38</v>
      </c>
      <c r="D73" s="16" t="s">
        <v>96</v>
      </c>
      <c r="E73" s="16">
        <v>830.44</v>
      </c>
    </row>
    <row r="74" spans="1:5" ht="14.25">
      <c r="A74" s="16">
        <v>2</v>
      </c>
      <c r="B74" s="17" t="s">
        <v>89</v>
      </c>
      <c r="C74" s="17" t="s">
        <v>38</v>
      </c>
      <c r="D74" s="17" t="s">
        <v>97</v>
      </c>
      <c r="E74" s="17">
        <v>875.76</v>
      </c>
    </row>
    <row r="75" spans="1:5" ht="15">
      <c r="A75" s="16">
        <v>3</v>
      </c>
      <c r="B75" s="28" t="s">
        <v>98</v>
      </c>
      <c r="C75" s="16" t="s">
        <v>38</v>
      </c>
      <c r="D75" s="16"/>
      <c r="E75" s="16">
        <v>2542.97</v>
      </c>
    </row>
    <row r="76" spans="1:5" ht="28.5">
      <c r="A76" s="16">
        <v>4</v>
      </c>
      <c r="B76" s="46" t="s">
        <v>99</v>
      </c>
      <c r="C76" s="17" t="s">
        <v>53</v>
      </c>
      <c r="D76" s="17" t="s">
        <v>100</v>
      </c>
      <c r="E76" s="17">
        <v>266.5</v>
      </c>
    </row>
    <row r="77" spans="1:5" ht="14.25">
      <c r="A77" s="16">
        <v>5</v>
      </c>
      <c r="B77" s="17" t="s">
        <v>80</v>
      </c>
      <c r="C77" s="17" t="s">
        <v>53</v>
      </c>
      <c r="D77" s="17"/>
      <c r="E77" s="17">
        <v>5367.84</v>
      </c>
    </row>
    <row r="78" spans="1:5" ht="14.25">
      <c r="A78" s="16">
        <v>6</v>
      </c>
      <c r="B78" s="17" t="s">
        <v>91</v>
      </c>
      <c r="C78" s="17" t="s">
        <v>53</v>
      </c>
      <c r="D78" s="17" t="s">
        <v>75</v>
      </c>
      <c r="E78" s="16">
        <v>1686.6</v>
      </c>
    </row>
    <row r="79" spans="1:5" ht="14.25">
      <c r="A79" s="16">
        <v>7</v>
      </c>
      <c r="B79" s="16" t="s">
        <v>76</v>
      </c>
      <c r="C79" s="17" t="s">
        <v>53</v>
      </c>
      <c r="D79" s="17"/>
      <c r="E79" s="16">
        <f>210.83</f>
        <v>210.83</v>
      </c>
    </row>
    <row r="80" spans="1:5" ht="14.25">
      <c r="A80" s="16">
        <v>8</v>
      </c>
      <c r="B80" s="17"/>
      <c r="C80" s="17" t="s">
        <v>53</v>
      </c>
      <c r="D80" s="17"/>
      <c r="E80" s="17"/>
    </row>
    <row r="81" spans="1:5" ht="15">
      <c r="A81" s="41"/>
      <c r="B81" s="41" t="s">
        <v>24</v>
      </c>
      <c r="C81" s="41"/>
      <c r="D81" s="41"/>
      <c r="E81" s="41">
        <f>SUM(E73:E80)</f>
        <v>11780.94</v>
      </c>
    </row>
    <row r="82" spans="1:5" ht="12.75">
      <c r="A82" s="42"/>
      <c r="B82" s="42"/>
      <c r="C82" s="42"/>
      <c r="D82" s="42"/>
      <c r="E82" s="42"/>
    </row>
    <row r="83" spans="1:5" ht="17.25" customHeight="1">
      <c r="A83" s="61" t="s">
        <v>57</v>
      </c>
      <c r="B83" s="61"/>
      <c r="C83" s="61"/>
      <c r="D83" s="61"/>
      <c r="E83" s="61"/>
    </row>
    <row r="84" spans="1:5" ht="15.75">
      <c r="A84" s="13" t="s">
        <v>1</v>
      </c>
      <c r="B84" s="40" t="s">
        <v>19</v>
      </c>
      <c r="C84" s="40" t="s">
        <v>2</v>
      </c>
      <c r="D84" s="40" t="s">
        <v>20</v>
      </c>
      <c r="E84" s="40" t="s">
        <v>21</v>
      </c>
    </row>
    <row r="85" spans="1:5" ht="15">
      <c r="A85" s="23">
        <v>1</v>
      </c>
      <c r="B85" s="17" t="s">
        <v>91</v>
      </c>
      <c r="C85" s="17" t="s">
        <v>38</v>
      </c>
      <c r="D85" s="17" t="s">
        <v>75</v>
      </c>
      <c r="E85" s="16">
        <v>1686.6</v>
      </c>
    </row>
    <row r="86" spans="1:5" ht="15">
      <c r="A86" s="23">
        <v>2</v>
      </c>
      <c r="B86" s="16" t="s">
        <v>76</v>
      </c>
      <c r="C86" s="16" t="s">
        <v>38</v>
      </c>
      <c r="D86" s="16"/>
      <c r="E86" s="16">
        <f>210.83</f>
        <v>210.83</v>
      </c>
    </row>
    <row r="87" spans="1:5" ht="15">
      <c r="A87" s="23">
        <v>3</v>
      </c>
      <c r="B87" s="17"/>
      <c r="C87" s="16" t="s">
        <v>38</v>
      </c>
      <c r="D87" s="17"/>
      <c r="E87" s="17"/>
    </row>
    <row r="88" spans="1:5" ht="15">
      <c r="A88" s="23">
        <v>4</v>
      </c>
      <c r="B88" s="17"/>
      <c r="C88" s="17" t="s">
        <v>53</v>
      </c>
      <c r="D88" s="23"/>
      <c r="E88" s="23"/>
    </row>
    <row r="89" spans="1:5" ht="15.75">
      <c r="A89" s="23">
        <v>5</v>
      </c>
      <c r="B89" s="31"/>
      <c r="C89" s="16" t="s">
        <v>38</v>
      </c>
      <c r="D89" s="16"/>
      <c r="E89" s="16"/>
    </row>
    <row r="90" spans="1:5" ht="15">
      <c r="A90" s="23">
        <v>6</v>
      </c>
      <c r="B90" s="17"/>
      <c r="C90" s="17" t="s">
        <v>38</v>
      </c>
      <c r="D90" s="17"/>
      <c r="E90" s="17"/>
    </row>
    <row r="91" spans="1:5" ht="15">
      <c r="A91" s="41"/>
      <c r="B91" s="41" t="s">
        <v>24</v>
      </c>
      <c r="C91" s="41"/>
      <c r="D91" s="41"/>
      <c r="E91" s="41">
        <f>SUM(E85:E90)</f>
        <v>1897.4299999999998</v>
      </c>
    </row>
    <row r="92" spans="1:5" ht="12.75">
      <c r="A92" s="42"/>
      <c r="B92" s="42"/>
      <c r="C92" s="42"/>
      <c r="D92" s="42"/>
      <c r="E92" s="42"/>
    </row>
    <row r="93" spans="1:5" ht="17.25" customHeight="1">
      <c r="A93" s="61" t="s">
        <v>60</v>
      </c>
      <c r="B93" s="61"/>
      <c r="C93" s="61"/>
      <c r="D93" s="61"/>
      <c r="E93" s="61"/>
    </row>
    <row r="94" spans="1:5" ht="15.75">
      <c r="A94" s="13" t="s">
        <v>1</v>
      </c>
      <c r="B94" s="40" t="s">
        <v>19</v>
      </c>
      <c r="C94" s="40" t="s">
        <v>2</v>
      </c>
      <c r="D94" s="40" t="s">
        <v>20</v>
      </c>
      <c r="E94" s="40" t="s">
        <v>21</v>
      </c>
    </row>
    <row r="95" spans="1:5" ht="14.25">
      <c r="A95" s="16">
        <v>1</v>
      </c>
      <c r="B95" s="17" t="s">
        <v>91</v>
      </c>
      <c r="C95" s="16" t="s">
        <v>53</v>
      </c>
      <c r="D95" s="16" t="s">
        <v>75</v>
      </c>
      <c r="E95" s="16">
        <v>1686.6</v>
      </c>
    </row>
    <row r="96" spans="1:5" ht="14.25">
      <c r="A96" s="16">
        <v>2</v>
      </c>
      <c r="B96" s="16" t="s">
        <v>76</v>
      </c>
      <c r="C96" s="17" t="s">
        <v>53</v>
      </c>
      <c r="D96" s="17"/>
      <c r="E96" s="16">
        <f>210.83</f>
        <v>210.83</v>
      </c>
    </row>
    <row r="97" spans="1:5" ht="28.5">
      <c r="A97" s="16">
        <v>3</v>
      </c>
      <c r="B97" s="45" t="s">
        <v>101</v>
      </c>
      <c r="C97" s="17" t="s">
        <v>53</v>
      </c>
      <c r="D97" s="17"/>
      <c r="E97" s="17">
        <v>1709.6</v>
      </c>
    </row>
    <row r="98" spans="1:5" ht="14.25">
      <c r="A98" s="16">
        <v>4</v>
      </c>
      <c r="B98" s="47" t="s">
        <v>102</v>
      </c>
      <c r="C98" s="16" t="s">
        <v>53</v>
      </c>
      <c r="D98" s="16"/>
      <c r="E98" s="16">
        <v>5245.72</v>
      </c>
    </row>
    <row r="99" spans="1:5" ht="28.5">
      <c r="A99" s="16">
        <v>5</v>
      </c>
      <c r="B99" s="47" t="s">
        <v>99</v>
      </c>
      <c r="C99" s="16" t="s">
        <v>53</v>
      </c>
      <c r="D99" s="16" t="s">
        <v>33</v>
      </c>
      <c r="E99" s="16">
        <v>611.51</v>
      </c>
    </row>
    <row r="100" spans="1:5" ht="15">
      <c r="A100" s="41"/>
      <c r="B100" s="41" t="s">
        <v>24</v>
      </c>
      <c r="C100" s="41"/>
      <c r="D100" s="41"/>
      <c r="E100" s="41">
        <f>SUM(E95:E99)</f>
        <v>9464.26</v>
      </c>
    </row>
    <row r="101" spans="1:5" ht="12.75">
      <c r="A101" s="42"/>
      <c r="B101" s="42"/>
      <c r="C101" s="42"/>
      <c r="D101" s="42"/>
      <c r="E101" s="42"/>
    </row>
    <row r="102" spans="1:5" ht="18" customHeight="1">
      <c r="A102" s="61" t="s">
        <v>103</v>
      </c>
      <c r="B102" s="61"/>
      <c r="C102" s="61"/>
      <c r="D102" s="61"/>
      <c r="E102" s="61"/>
    </row>
    <row r="103" spans="1:5" ht="15.75">
      <c r="A103" s="13" t="s">
        <v>1</v>
      </c>
      <c r="B103" s="40" t="s">
        <v>19</v>
      </c>
      <c r="C103" s="40" t="s">
        <v>2</v>
      </c>
      <c r="D103" s="40" t="s">
        <v>20</v>
      </c>
      <c r="E103" s="40" t="s">
        <v>21</v>
      </c>
    </row>
    <row r="104" spans="1:5" ht="14.25">
      <c r="A104" s="16">
        <v>1</v>
      </c>
      <c r="B104" s="17" t="s">
        <v>91</v>
      </c>
      <c r="C104" s="16" t="s">
        <v>38</v>
      </c>
      <c r="D104" s="16" t="s">
        <v>75</v>
      </c>
      <c r="E104" s="16">
        <v>1686.6</v>
      </c>
    </row>
    <row r="105" spans="1:5" ht="14.25">
      <c r="A105" s="16">
        <v>2</v>
      </c>
      <c r="B105" s="16" t="s">
        <v>76</v>
      </c>
      <c r="C105" s="17" t="s">
        <v>38</v>
      </c>
      <c r="D105" s="17"/>
      <c r="E105" s="16">
        <f>210.83</f>
        <v>210.83</v>
      </c>
    </row>
    <row r="106" spans="1:5" ht="14.25">
      <c r="A106" s="16">
        <v>3</v>
      </c>
      <c r="B106" s="16" t="s">
        <v>104</v>
      </c>
      <c r="C106" s="16" t="s">
        <v>38</v>
      </c>
      <c r="D106" s="17"/>
      <c r="E106" s="17">
        <f>8668.68</f>
        <v>8668.68</v>
      </c>
    </row>
    <row r="107" spans="1:5" ht="14.25">
      <c r="A107" s="16">
        <v>4</v>
      </c>
      <c r="B107" s="48"/>
      <c r="C107" s="17" t="s">
        <v>53</v>
      </c>
      <c r="D107" s="43"/>
      <c r="E107" s="17"/>
    </row>
    <row r="108" spans="1:5" ht="14.25">
      <c r="A108" s="16">
        <v>5</v>
      </c>
      <c r="B108" s="16"/>
      <c r="C108" s="16"/>
      <c r="D108" s="16"/>
      <c r="E108" s="16"/>
    </row>
    <row r="109" spans="1:5" ht="14.25">
      <c r="A109" s="16">
        <v>6</v>
      </c>
      <c r="B109" s="17"/>
      <c r="C109" s="17"/>
      <c r="D109" s="17"/>
      <c r="E109" s="17"/>
    </row>
    <row r="110" spans="1:5" ht="15">
      <c r="A110" s="41"/>
      <c r="B110" s="41" t="s">
        <v>24</v>
      </c>
      <c r="C110" s="41"/>
      <c r="D110" s="41"/>
      <c r="E110" s="41">
        <f>SUM(E104:E109)</f>
        <v>10566.11</v>
      </c>
    </row>
    <row r="111" spans="1:5" ht="12.75">
      <c r="A111" s="42"/>
      <c r="B111" s="42"/>
      <c r="C111" s="42"/>
      <c r="D111" s="42"/>
      <c r="E111" s="42"/>
    </row>
    <row r="112" spans="1:5" ht="20.25" customHeight="1">
      <c r="A112" s="61" t="s">
        <v>105</v>
      </c>
      <c r="B112" s="61"/>
      <c r="C112" s="61"/>
      <c r="D112" s="61"/>
      <c r="E112" s="61"/>
    </row>
    <row r="113" spans="1:5" ht="15.75">
      <c r="A113" s="13" t="s">
        <v>1</v>
      </c>
      <c r="B113" s="40" t="s">
        <v>19</v>
      </c>
      <c r="C113" s="40" t="s">
        <v>2</v>
      </c>
      <c r="D113" s="40" t="s">
        <v>20</v>
      </c>
      <c r="E113" s="40" t="s">
        <v>21</v>
      </c>
    </row>
    <row r="114" spans="1:5" ht="21.75" customHeight="1">
      <c r="A114" s="16">
        <v>1</v>
      </c>
      <c r="B114" s="16" t="s">
        <v>106</v>
      </c>
      <c r="C114" s="17" t="s">
        <v>53</v>
      </c>
      <c r="D114" s="16" t="s">
        <v>107</v>
      </c>
      <c r="E114" s="16">
        <v>422.25</v>
      </c>
    </row>
    <row r="115" spans="1:5" ht="28.5">
      <c r="A115" s="16">
        <v>2</v>
      </c>
      <c r="B115" s="45" t="s">
        <v>108</v>
      </c>
      <c r="C115" s="16" t="s">
        <v>38</v>
      </c>
      <c r="D115" s="16" t="s">
        <v>109</v>
      </c>
      <c r="E115" s="16">
        <v>4112.96</v>
      </c>
    </row>
    <row r="116" spans="1:5" ht="14.25">
      <c r="A116" s="16">
        <v>3</v>
      </c>
      <c r="B116" s="17" t="s">
        <v>91</v>
      </c>
      <c r="C116" s="17" t="s">
        <v>38</v>
      </c>
      <c r="D116" s="16" t="s">
        <v>75</v>
      </c>
      <c r="E116" s="16">
        <v>1686.6</v>
      </c>
    </row>
    <row r="117" spans="1:5" ht="14.25">
      <c r="A117" s="16">
        <v>4</v>
      </c>
      <c r="B117" s="16" t="s">
        <v>76</v>
      </c>
      <c r="C117" s="16" t="s">
        <v>38</v>
      </c>
      <c r="D117" s="16"/>
      <c r="E117" s="16">
        <f>210.83</f>
        <v>210.83</v>
      </c>
    </row>
    <row r="118" spans="1:5" ht="14.25">
      <c r="A118" s="16">
        <v>5</v>
      </c>
      <c r="B118" s="16"/>
      <c r="C118" s="16" t="s">
        <v>38</v>
      </c>
      <c r="D118" s="16"/>
      <c r="E118" s="16"/>
    </row>
    <row r="119" spans="1:5" ht="14.25">
      <c r="A119" s="16">
        <v>6</v>
      </c>
      <c r="B119" s="16"/>
      <c r="C119" s="16" t="s">
        <v>38</v>
      </c>
      <c r="D119" s="16"/>
      <c r="E119" s="16"/>
    </row>
    <row r="120" spans="1:5" ht="15">
      <c r="A120" s="41"/>
      <c r="B120" s="41" t="s">
        <v>24</v>
      </c>
      <c r="C120" s="41"/>
      <c r="D120" s="41"/>
      <c r="E120" s="41">
        <f>SUM(E114:E119)</f>
        <v>6432.639999999999</v>
      </c>
    </row>
    <row r="121" spans="1:5" ht="12.75">
      <c r="A121" s="42"/>
      <c r="B121" s="42"/>
      <c r="C121" s="42"/>
      <c r="D121" s="42"/>
      <c r="E121" s="42"/>
    </row>
    <row r="122" spans="1:5" ht="15">
      <c r="A122" s="49"/>
      <c r="B122" s="49" t="s">
        <v>70</v>
      </c>
      <c r="C122" s="49"/>
      <c r="D122" s="49"/>
      <c r="E122" s="50">
        <f>E7+E17+E26+E36+E48+E59+E69+E81+E91+E100+E110+E120</f>
        <v>85154.45</v>
      </c>
    </row>
  </sheetData>
  <sheetProtection selectLockedCells="1" selectUnlockedCells="1"/>
  <mergeCells count="12">
    <mergeCell ref="A61:E61"/>
    <mergeCell ref="A71:E71"/>
    <mergeCell ref="A83:E83"/>
    <mergeCell ref="A93:E93"/>
    <mergeCell ref="A102:E102"/>
    <mergeCell ref="A112:E112"/>
    <mergeCell ref="A1:E1"/>
    <mergeCell ref="A9:E9"/>
    <mergeCell ref="A19:E19"/>
    <mergeCell ref="A28:E28"/>
    <mergeCell ref="A38:E38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2020-03-11T05:55:24Z</dcterms:modified>
  <cp:category/>
  <cp:version/>
  <cp:contentType/>
  <cp:contentStatus/>
</cp:coreProperties>
</file>